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web dev\WP content\_excel uploads\"/>
    </mc:Choice>
  </mc:AlternateContent>
  <xr:revisionPtr revIDLastSave="0" documentId="13_ncr:1_{D329EC69-4EC7-451A-9122-768768BB07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FRS 13 example" sheetId="1" r:id="rId1"/>
  </sheets>
  <definedNames>
    <definedName name="HTML_CodePage" hidden="1">1252</definedName>
    <definedName name="HTML_Control" hidden="1">{"'Sheet1'!$A$1:$H$145"}</definedName>
    <definedName name="HTML_Description" hidden="1">""</definedName>
    <definedName name="HTML_Email" hidden="1">""</definedName>
    <definedName name="HTML_Header" hidden="1">"Country Risk Premiums"</definedName>
    <definedName name="HTML_LastUpdate" hidden="1">"2/19/99"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HD:HomePageStuff:New_Home_Page:datafile:ctryprem.html"</definedName>
    <definedName name="HTML_Title" hidden="1">"Country Risk Premiums"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1" l="1"/>
  <c r="D22" i="1" s="1"/>
  <c r="I20" i="1"/>
  <c r="H20" i="1"/>
  <c r="G20" i="1"/>
  <c r="F20" i="1"/>
  <c r="E20" i="1"/>
  <c r="I19" i="1"/>
  <c r="H19" i="1"/>
  <c r="G19" i="1"/>
  <c r="F19" i="1"/>
  <c r="E19" i="1"/>
  <c r="I18" i="1"/>
  <c r="H18" i="1"/>
  <c r="H21" i="1" s="1"/>
  <c r="G18" i="1"/>
  <c r="G21" i="1" s="1"/>
  <c r="F18" i="1"/>
  <c r="F21" i="1" s="1"/>
  <c r="E18" i="1"/>
  <c r="G22" i="1" l="1"/>
  <c r="G23" i="1" s="1"/>
  <c r="G24" i="1" s="1"/>
  <c r="F22" i="1"/>
  <c r="D23" i="1"/>
  <c r="D24" i="1" s="1"/>
  <c r="E21" i="1"/>
  <c r="E22" i="1" s="1"/>
  <c r="I21" i="1"/>
  <c r="I22" i="1" s="1"/>
  <c r="H22" i="1"/>
  <c r="E23" i="1" l="1"/>
  <c r="E24" i="1" s="1"/>
  <c r="I23" i="1"/>
  <c r="I24" i="1" s="1"/>
  <c r="H23" i="1"/>
  <c r="H24" i="1" s="1"/>
  <c r="F23" i="1"/>
  <c r="F24" i="1" s="1"/>
  <c r="A10" i="1" l="1"/>
  <c r="A29" i="1"/>
  <c r="A11" i="1" s="1"/>
  <c r="A1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Muc</author>
  </authors>
  <commentList>
    <comment ref="A10" authorId="0" shapeId="0" xr:uid="{20F71367-2E15-418E-A25F-2A3C01AC35C1}">
      <text>
        <r>
          <rPr>
            <b/>
            <sz val="9"/>
            <color indexed="81"/>
            <rFont val="Tahoma"/>
            <family val="2"/>
          </rPr>
          <t>Marek Muc:</t>
        </r>
        <r>
          <rPr>
            <sz val="9"/>
            <color indexed="81"/>
            <rFont val="Tahoma"/>
            <family val="2"/>
          </rPr>
          <t xml:space="preserve">
"*(1+WACC)^0.5" in the formula discounts the cash flows from the middle of each year instead of the end of the year</t>
        </r>
      </text>
    </comment>
    <comment ref="I16" authorId="0" shapeId="0" xr:uid="{F3516BBE-0F96-4EA5-B826-8D566C16CCDC}">
      <text>
        <r>
          <rPr>
            <b/>
            <sz val="9"/>
            <color indexed="81"/>
            <rFont val="Tahoma"/>
            <family val="2"/>
          </rPr>
          <t>Marek Muc:</t>
        </r>
        <r>
          <rPr>
            <sz val="9"/>
            <color indexed="81"/>
            <rFont val="Tahoma"/>
            <family val="2"/>
          </rPr>
          <t xml:space="preserve">
The terminal year represents cash flow projections beyond the period covered by the forecast. Typically, it aligns closely with the last year covered by the forecast.</t>
        </r>
      </text>
    </comment>
    <comment ref="E17" authorId="0" shapeId="0" xr:uid="{951C8368-17E7-4882-BE95-BAE5357F47D7}">
      <text>
        <r>
          <rPr>
            <b/>
            <sz val="9"/>
            <color indexed="81"/>
            <rFont val="Tahoma"/>
            <family val="2"/>
          </rPr>
          <t>Marek Muc:</t>
        </r>
        <r>
          <rPr>
            <sz val="9"/>
            <color indexed="81"/>
            <rFont val="Tahoma"/>
            <family val="2"/>
          </rPr>
          <t xml:space="preserve">
Revenue is declining as customers switch to competitors; no new customers are considered in this valuation, as it pertains only to the customer base at the acquisition date.</t>
        </r>
      </text>
    </comment>
  </commentList>
</comments>
</file>

<file path=xl/sharedStrings.xml><?xml version="1.0" encoding="utf-8"?>
<sst xmlns="http://schemas.openxmlformats.org/spreadsheetml/2006/main" count="26" uniqueCount="26">
  <si>
    <t>Total fair value</t>
  </si>
  <si>
    <t>Revenue</t>
  </si>
  <si>
    <t>Content costs</t>
  </si>
  <si>
    <t>Customer care costs</t>
  </si>
  <si>
    <t>Allocation of network costs</t>
  </si>
  <si>
    <t>Working capital contributory charge</t>
  </si>
  <si>
    <t>Profit before tax</t>
  </si>
  <si>
    <t>Hypothetical tax at 20%</t>
  </si>
  <si>
    <t>Cash flow after tax</t>
  </si>
  <si>
    <t>IFRS 13 Example: Valuation of a customer base and customer relationship using multi-period excess earnings method</t>
  </si>
  <si>
    <t>© Marek Muc</t>
  </si>
  <si>
    <t>This Excel file accompanies the following example available at IFRScommunity.com:</t>
  </si>
  <si>
    <t>Valuation of a customer base and customer relationship using multi-period excess earnings method</t>
  </si>
  <si>
    <t>Present value of cash flows for years 20X1 to 20X5</t>
  </si>
  <si>
    <t>Present value of the terminal year</t>
  </si>
  <si>
    <t>Valuation of TC's customer base using multi-period excess earnings method</t>
  </si>
  <si>
    <t>Valuation inputs</t>
  </si>
  <si>
    <t>Terminal year</t>
  </si>
  <si>
    <t>20X1 Forecast</t>
  </si>
  <si>
    <t>20X2 Forecast</t>
  </si>
  <si>
    <t>20X3 Forecast</t>
  </si>
  <si>
    <t>20X4 Forecast</t>
  </si>
  <si>
    <t>20X5 Forecast</t>
  </si>
  <si>
    <t>Cash flow projections for the customer base and customer relationship</t>
  </si>
  <si>
    <t>Post-tax discount rate (WACC)</t>
  </si>
  <si>
    <t>Perpetuity Growth Rate (PGR)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</si>
</sst>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;\(#,##0\);&quot;-&quot;"/>
    <numFmt numFmtId="165" formatCode="#,##0.0"/>
    <numFmt numFmtId="166" formatCode="#,##0.0;\(#,##0.0\);&quot;-&quot;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9"/>
      <name val="Calibri"/>
      <family val="2"/>
    </font>
    <font>
      <sz val="12"/>
      <color theme="1"/>
      <name val="Calibri"/>
      <family val="2"/>
      <scheme val="minor"/>
    </font>
    <font>
      <sz val="9"/>
      <name val="Geneva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rgb="FFFFC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0" tint="-0.14999847407452621"/>
        <bgColor theme="0" tint="-0.14999847407452621"/>
      </patternFill>
    </fill>
  </fills>
  <borders count="11">
    <border>
      <left/>
      <right/>
      <top/>
      <bottom/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3" fillId="2" borderId="0"/>
    <xf numFmtId="0" fontId="4" fillId="0" borderId="0"/>
    <xf numFmtId="0" fontId="5" fillId="0" borderId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Fill="1" applyAlignment="1">
      <alignment wrapText="1"/>
    </xf>
    <xf numFmtId="0" fontId="0" fillId="0" borderId="0" xfId="0" applyFill="1"/>
    <xf numFmtId="164" fontId="0" fillId="0" borderId="0" xfId="0" applyNumberFormat="1" applyFill="1"/>
    <xf numFmtId="0" fontId="2" fillId="0" borderId="0" xfId="0" applyFont="1" applyFill="1" applyAlignment="1">
      <alignment wrapText="1"/>
    </xf>
    <xf numFmtId="165" fontId="0" fillId="0" borderId="0" xfId="0" applyNumberFormat="1" applyFill="1"/>
    <xf numFmtId="10" fontId="0" fillId="0" borderId="0" xfId="0" applyNumberFormat="1" applyFill="1" applyAlignment="1">
      <alignment wrapText="1"/>
    </xf>
    <xf numFmtId="9" fontId="0" fillId="0" borderId="0" xfId="0" applyNumberFormat="1" applyFill="1"/>
    <xf numFmtId="4" fontId="0" fillId="0" borderId="0" xfId="0" applyNumberFormat="1" applyFill="1" applyAlignment="1">
      <alignment wrapText="1"/>
    </xf>
    <xf numFmtId="0" fontId="8" fillId="3" borderId="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6" fillId="0" borderId="0" xfId="6" applyFill="1"/>
    <xf numFmtId="0" fontId="6" fillId="0" borderId="0" xfId="6" applyFill="1" applyAlignment="1">
      <alignment horizontal="center" wrapText="1"/>
    </xf>
    <xf numFmtId="0" fontId="11" fillId="3" borderId="2" xfId="0" applyFont="1" applyFill="1" applyBorder="1" applyAlignment="1">
      <alignment horizontal="center"/>
    </xf>
    <xf numFmtId="0" fontId="0" fillId="4" borderId="2" xfId="0" applyFont="1" applyFill="1" applyBorder="1"/>
    <xf numFmtId="0" fontId="0" fillId="0" borderId="2" xfId="0" applyFont="1" applyBorder="1"/>
    <xf numFmtId="0" fontId="11" fillId="3" borderId="3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164" fontId="0" fillId="4" borderId="6" xfId="0" applyNumberFormat="1" applyFont="1" applyFill="1" applyBorder="1" applyAlignment="1">
      <alignment wrapText="1"/>
    </xf>
    <xf numFmtId="0" fontId="0" fillId="4" borderId="7" xfId="0" applyFont="1" applyFill="1" applyBorder="1"/>
    <xf numFmtId="164" fontId="0" fillId="0" borderId="6" xfId="0" applyNumberFormat="1" applyFont="1" applyBorder="1" applyAlignment="1">
      <alignment wrapText="1"/>
    </xf>
    <xf numFmtId="0" fontId="0" fillId="0" borderId="7" xfId="0" applyFont="1" applyBorder="1"/>
    <xf numFmtId="164" fontId="1" fillId="4" borderId="8" xfId="0" applyNumberFormat="1" applyFont="1" applyFill="1" applyBorder="1" applyAlignment="1">
      <alignment wrapText="1"/>
    </xf>
    <xf numFmtId="0" fontId="1" fillId="4" borderId="9" xfId="0" applyFont="1" applyFill="1" applyBorder="1"/>
    <xf numFmtId="0" fontId="1" fillId="4" borderId="10" xfId="0" applyFont="1" applyFill="1" applyBorder="1"/>
    <xf numFmtId="0" fontId="7" fillId="3" borderId="2" xfId="0" applyFont="1" applyFill="1" applyBorder="1" applyAlignment="1">
      <alignment wrapText="1"/>
    </xf>
    <xf numFmtId="0" fontId="7" fillId="3" borderId="2" xfId="0" applyFont="1" applyFill="1" applyBorder="1"/>
    <xf numFmtId="0" fontId="0" fillId="4" borderId="2" xfId="0" applyFont="1" applyFill="1" applyBorder="1" applyAlignment="1"/>
    <xf numFmtId="166" fontId="0" fillId="4" borderId="2" xfId="0" applyNumberFormat="1" applyFont="1" applyFill="1" applyBorder="1"/>
    <xf numFmtId="0" fontId="0" fillId="0" borderId="2" xfId="0" applyFont="1" applyBorder="1" applyAlignment="1"/>
    <xf numFmtId="166" fontId="0" fillId="0" borderId="2" xfId="0" applyNumberFormat="1" applyFont="1" applyBorder="1"/>
    <xf numFmtId="0" fontId="1" fillId="0" borderId="2" xfId="0" applyFont="1" applyBorder="1" applyAlignment="1"/>
    <xf numFmtId="166" fontId="1" fillId="0" borderId="2" xfId="0" applyNumberFormat="1" applyFont="1" applyBorder="1"/>
    <xf numFmtId="10" fontId="0" fillId="4" borderId="6" xfId="0" applyNumberFormat="1" applyFont="1" applyFill="1" applyBorder="1" applyAlignment="1">
      <alignment wrapText="1"/>
    </xf>
    <xf numFmtId="10" fontId="0" fillId="0" borderId="8" xfId="0" applyNumberFormat="1" applyFont="1" applyBorder="1" applyAlignment="1">
      <alignment wrapText="1"/>
    </xf>
    <xf numFmtId="0" fontId="0" fillId="0" borderId="9" xfId="0" applyFont="1" applyBorder="1"/>
    <xf numFmtId="0" fontId="0" fillId="0" borderId="10" xfId="0" applyFont="1" applyBorder="1"/>
  </cellXfs>
  <cellStyles count="7">
    <cellStyle name="blp_column_header" xfId="1" xr:uid="{00000000-0005-0000-0000-000000000000}"/>
    <cellStyle name="Hyperlink" xfId="6" builtinId="8"/>
    <cellStyle name="Normal" xfId="0" builtinId="0"/>
    <cellStyle name="Normalny 2" xfId="2" xr:uid="{00000000-0005-0000-0000-000004000000}"/>
    <cellStyle name="Normalny 3" xfId="3" xr:uid="{00000000-0005-0000-0000-000005000000}"/>
    <cellStyle name="Procentowy 2" xfId="4" xr:uid="{00000000-0005-0000-0000-000006000000}"/>
    <cellStyle name="Procentowy 3" xfId="5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frscommunity.com/knowledge-base/valuation-techniques-fair-value/" TargetMode="External"/><Relationship Id="rId1" Type="http://schemas.openxmlformats.org/officeDocument/2006/relationships/hyperlink" Target="https://marekmuc.com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showGridLines="0" tabSelected="1" zoomScaleNormal="100" workbookViewId="0">
      <selection sqref="A1:K1"/>
    </sheetView>
  </sheetViews>
  <sheetFormatPr defaultColWidth="8.85546875" defaultRowHeight="15"/>
  <cols>
    <col min="1" max="1" width="14.28515625" style="1" customWidth="1"/>
    <col min="2" max="3" width="14.28515625" style="2" customWidth="1"/>
    <col min="4" max="8" width="15.140625" style="2" customWidth="1"/>
    <col min="9" max="9" width="15.28515625" style="2" customWidth="1"/>
    <col min="10" max="20" width="14.28515625" style="2" customWidth="1"/>
    <col min="21" max="16384" width="8.85546875" style="2"/>
  </cols>
  <sheetData>
    <row r="1" spans="1:11" customFormat="1" ht="45" customHeight="1">
      <c r="A1" s="10" t="s">
        <v>9</v>
      </c>
      <c r="B1" s="9"/>
      <c r="C1" s="9"/>
      <c r="D1" s="9"/>
      <c r="E1" s="9"/>
      <c r="F1" s="9"/>
      <c r="G1" s="9"/>
      <c r="H1" s="9"/>
      <c r="I1" s="9"/>
      <c r="J1" s="9"/>
      <c r="K1" s="9"/>
    </row>
    <row r="3" spans="1:11">
      <c r="A3" s="11" t="s">
        <v>10</v>
      </c>
    </row>
    <row r="5" spans="1:11">
      <c r="A5" t="s">
        <v>11</v>
      </c>
    </row>
    <row r="6" spans="1:11">
      <c r="A6" s="2"/>
    </row>
    <row r="7" spans="1:11">
      <c r="A7" s="12" t="s">
        <v>12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5.75" thickBot="1"/>
    <row r="9" spans="1:11" ht="15.75">
      <c r="A9" s="16" t="s">
        <v>15</v>
      </c>
      <c r="B9" s="17"/>
      <c r="C9" s="17"/>
      <c r="D9" s="17"/>
      <c r="E9" s="17"/>
      <c r="F9" s="18"/>
    </row>
    <row r="10" spans="1:11">
      <c r="A10" s="19">
        <f>NPV(A28,D24:H24)*(1+A28)^0.5</f>
        <v>923.9688953830946</v>
      </c>
      <c r="B10" s="14" t="s">
        <v>13</v>
      </c>
      <c r="C10" s="14"/>
      <c r="D10" s="14"/>
      <c r="E10" s="14"/>
      <c r="F10" s="20"/>
    </row>
    <row r="11" spans="1:11">
      <c r="A11" s="21">
        <f>I24*(1+A28)/(A28-A29)/(1+A28)^4.5</f>
        <v>1306.5444668696146</v>
      </c>
      <c r="B11" s="15" t="s">
        <v>14</v>
      </c>
      <c r="C11" s="15"/>
      <c r="D11" s="15"/>
      <c r="E11" s="15"/>
      <c r="F11" s="22"/>
    </row>
    <row r="12" spans="1:11" ht="15.75" thickBot="1">
      <c r="A12" s="23">
        <f>SUM(A10:A11)</f>
        <v>2230.5133622527092</v>
      </c>
      <c r="B12" s="24" t="s">
        <v>0</v>
      </c>
      <c r="C12" s="24"/>
      <c r="D12" s="24"/>
      <c r="E12" s="24"/>
      <c r="F12" s="25"/>
    </row>
    <row r="13" spans="1:11">
      <c r="J13" s="3"/>
    </row>
    <row r="14" spans="1:11">
      <c r="A14" s="4"/>
    </row>
    <row r="15" spans="1:11" ht="15.75">
      <c r="A15" s="13" t="s">
        <v>23</v>
      </c>
      <c r="B15" s="13"/>
      <c r="C15" s="13"/>
      <c r="D15" s="13"/>
      <c r="E15" s="13"/>
      <c r="F15" s="13"/>
      <c r="G15" s="13"/>
      <c r="H15" s="13"/>
      <c r="I15" s="13"/>
    </row>
    <row r="16" spans="1:11">
      <c r="A16" s="26"/>
      <c r="B16" s="26"/>
      <c r="C16" s="26"/>
      <c r="D16" s="27" t="s">
        <v>18</v>
      </c>
      <c r="E16" s="27" t="s">
        <v>19</v>
      </c>
      <c r="F16" s="27" t="s">
        <v>20</v>
      </c>
      <c r="G16" s="27" t="s">
        <v>21</v>
      </c>
      <c r="H16" s="27" t="s">
        <v>22</v>
      </c>
      <c r="I16" s="27" t="s">
        <v>17</v>
      </c>
    </row>
    <row r="17" spans="1:9">
      <c r="A17" s="28" t="s">
        <v>1</v>
      </c>
      <c r="B17" s="28"/>
      <c r="C17" s="28"/>
      <c r="D17" s="29">
        <v>3000</v>
      </c>
      <c r="E17" s="29">
        <v>2900</v>
      </c>
      <c r="F17" s="29">
        <v>2750</v>
      </c>
      <c r="G17" s="29">
        <v>2660</v>
      </c>
      <c r="H17" s="29">
        <v>2500</v>
      </c>
      <c r="I17" s="29">
        <v>2400</v>
      </c>
    </row>
    <row r="18" spans="1:9">
      <c r="A18" s="30" t="s">
        <v>2</v>
      </c>
      <c r="B18" s="30"/>
      <c r="C18" s="30"/>
      <c r="D18" s="31">
        <v>1600</v>
      </c>
      <c r="E18" s="31">
        <f>($D$18/$D$17)*E17</f>
        <v>1546.6666666666667</v>
      </c>
      <c r="F18" s="31">
        <f>($D$18/$D$17)*F17</f>
        <v>1466.6666666666667</v>
      </c>
      <c r="G18" s="31">
        <f>($D$18/$D$17)*G17</f>
        <v>1418.6666666666667</v>
      </c>
      <c r="H18" s="31">
        <f>($D$18/$D$17)*H17</f>
        <v>1333.3333333333333</v>
      </c>
      <c r="I18" s="31">
        <f>($D$18/$D$17)*I17</f>
        <v>1280</v>
      </c>
    </row>
    <row r="19" spans="1:9">
      <c r="A19" s="28" t="s">
        <v>3</v>
      </c>
      <c r="B19" s="28"/>
      <c r="C19" s="28"/>
      <c r="D19" s="29">
        <v>200</v>
      </c>
      <c r="E19" s="29">
        <f>($D$19/$D$17)*E17</f>
        <v>193.33333333333334</v>
      </c>
      <c r="F19" s="29">
        <f>($D$19/$D$17)*F17</f>
        <v>183.33333333333334</v>
      </c>
      <c r="G19" s="29">
        <f>($D$19/$D$17)*G17</f>
        <v>177.33333333333334</v>
      </c>
      <c r="H19" s="29">
        <f>($D$19/$D$17)*H17</f>
        <v>166.66666666666666</v>
      </c>
      <c r="I19" s="29">
        <f>($D$19/$D$17)*I17</f>
        <v>160</v>
      </c>
    </row>
    <row r="20" spans="1:9">
      <c r="A20" s="30" t="s">
        <v>4</v>
      </c>
      <c r="B20" s="30"/>
      <c r="C20" s="30"/>
      <c r="D20" s="31">
        <v>850</v>
      </c>
      <c r="E20" s="31">
        <f>($D$20/$D$17)*E17</f>
        <v>821.66666666666663</v>
      </c>
      <c r="F20" s="31">
        <f>($D$20/$D$17)*F17</f>
        <v>779.16666666666663</v>
      </c>
      <c r="G20" s="31">
        <f>($D$20/$D$17)*G17</f>
        <v>753.66666666666663</v>
      </c>
      <c r="H20" s="31">
        <f>($D$20/$D$17)*H17</f>
        <v>708.33333333333337</v>
      </c>
      <c r="I20" s="31">
        <f>($D$20/$D$17)*I17</f>
        <v>680</v>
      </c>
    </row>
    <row r="21" spans="1:9">
      <c r="A21" s="28" t="s">
        <v>5</v>
      </c>
      <c r="B21" s="28"/>
      <c r="C21" s="28"/>
      <c r="D21" s="29">
        <f t="shared" ref="D21:I21" si="0">(D17-D18)*4%</f>
        <v>56</v>
      </c>
      <c r="E21" s="29">
        <f t="shared" si="0"/>
        <v>54.133333333333333</v>
      </c>
      <c r="F21" s="29">
        <f t="shared" si="0"/>
        <v>51.333333333333329</v>
      </c>
      <c r="G21" s="29">
        <f t="shared" si="0"/>
        <v>49.653333333333329</v>
      </c>
      <c r="H21" s="29">
        <f t="shared" si="0"/>
        <v>46.666666666666671</v>
      </c>
      <c r="I21" s="29">
        <f t="shared" si="0"/>
        <v>44.800000000000004</v>
      </c>
    </row>
    <row r="22" spans="1:9">
      <c r="A22" s="30" t="s">
        <v>6</v>
      </c>
      <c r="B22" s="30"/>
      <c r="C22" s="30"/>
      <c r="D22" s="31">
        <f t="shared" ref="D22:I22" si="1">D17-SUM(D18:D21)</f>
        <v>294</v>
      </c>
      <c r="E22" s="31">
        <f t="shared" si="1"/>
        <v>284.20000000000027</v>
      </c>
      <c r="F22" s="31">
        <f t="shared" si="1"/>
        <v>269.5</v>
      </c>
      <c r="G22" s="31">
        <f t="shared" si="1"/>
        <v>260.68000000000029</v>
      </c>
      <c r="H22" s="31">
        <f t="shared" si="1"/>
        <v>245</v>
      </c>
      <c r="I22" s="31">
        <f t="shared" si="1"/>
        <v>235.19999999999982</v>
      </c>
    </row>
    <row r="23" spans="1:9">
      <c r="A23" s="28" t="s">
        <v>7</v>
      </c>
      <c r="B23" s="28"/>
      <c r="C23" s="28"/>
      <c r="D23" s="29">
        <f t="shared" ref="D23:I23" si="2">D22*20%</f>
        <v>58.800000000000004</v>
      </c>
      <c r="E23" s="29">
        <f t="shared" si="2"/>
        <v>56.84000000000006</v>
      </c>
      <c r="F23" s="29">
        <f t="shared" si="2"/>
        <v>53.900000000000006</v>
      </c>
      <c r="G23" s="29">
        <f t="shared" si="2"/>
        <v>52.13600000000006</v>
      </c>
      <c r="H23" s="29">
        <f t="shared" si="2"/>
        <v>49</v>
      </c>
      <c r="I23" s="29">
        <f t="shared" si="2"/>
        <v>47.039999999999964</v>
      </c>
    </row>
    <row r="24" spans="1:9">
      <c r="A24" s="32" t="s">
        <v>8</v>
      </c>
      <c r="B24" s="32"/>
      <c r="C24" s="32"/>
      <c r="D24" s="33">
        <f t="shared" ref="D24:I24" si="3">D22-D23</f>
        <v>235.2</v>
      </c>
      <c r="E24" s="33">
        <f t="shared" si="3"/>
        <v>227.36000000000021</v>
      </c>
      <c r="F24" s="33">
        <f t="shared" si="3"/>
        <v>215.6</v>
      </c>
      <c r="G24" s="33">
        <f t="shared" si="3"/>
        <v>208.54400000000024</v>
      </c>
      <c r="H24" s="33">
        <f t="shared" si="3"/>
        <v>196</v>
      </c>
      <c r="I24" s="33">
        <f t="shared" si="3"/>
        <v>188.15999999999985</v>
      </c>
    </row>
    <row r="25" spans="1:9">
      <c r="B25" s="1"/>
      <c r="C25" s="1"/>
      <c r="D25" s="5"/>
      <c r="E25" s="5"/>
      <c r="F25" s="5"/>
      <c r="G25" s="5"/>
      <c r="H25" s="5"/>
      <c r="I25" s="5"/>
    </row>
    <row r="26" spans="1:9" ht="15.75" thickBot="1"/>
    <row r="27" spans="1:9" ht="15.75">
      <c r="A27" s="16" t="s">
        <v>16</v>
      </c>
      <c r="B27" s="17"/>
      <c r="C27" s="18"/>
    </row>
    <row r="28" spans="1:9">
      <c r="A28" s="34">
        <v>7.0000000000000007E-2</v>
      </c>
      <c r="B28" s="14" t="s">
        <v>24</v>
      </c>
      <c r="C28" s="20"/>
    </row>
    <row r="29" spans="1:9" ht="15.75" thickBot="1">
      <c r="A29" s="35">
        <f>(I24/D24)^(1/5)-1</f>
        <v>-4.3647500209963219E-2</v>
      </c>
      <c r="B29" s="36" t="s">
        <v>25</v>
      </c>
      <c r="C29" s="37"/>
    </row>
    <row r="30" spans="1:9">
      <c r="A30" s="6"/>
      <c r="C30" s="7"/>
    </row>
    <row r="32" spans="1:9">
      <c r="A32" s="8"/>
      <c r="C32" s="7"/>
    </row>
    <row r="33" spans="1:1">
      <c r="A33" s="8"/>
    </row>
    <row r="34" spans="1:1">
      <c r="A34" s="8"/>
    </row>
    <row r="35" spans="1:1">
      <c r="A35" s="8"/>
    </row>
    <row r="36" spans="1:1">
      <c r="A36" s="8"/>
    </row>
  </sheetData>
  <mergeCells count="19">
    <mergeCell ref="B28:C28"/>
    <mergeCell ref="B29:C29"/>
    <mergeCell ref="A27:C27"/>
    <mergeCell ref="A21:C21"/>
    <mergeCell ref="A22:C22"/>
    <mergeCell ref="A23:C23"/>
    <mergeCell ref="A24:C24"/>
    <mergeCell ref="A15:I15"/>
    <mergeCell ref="A16:C16"/>
    <mergeCell ref="A17:C17"/>
    <mergeCell ref="A18:C18"/>
    <mergeCell ref="A19:C19"/>
    <mergeCell ref="A20:C20"/>
    <mergeCell ref="B10:F10"/>
    <mergeCell ref="B11:F11"/>
    <mergeCell ref="B12:F12"/>
    <mergeCell ref="A1:K1"/>
    <mergeCell ref="A7:K7"/>
    <mergeCell ref="A9:F9"/>
  </mergeCells>
  <hyperlinks>
    <hyperlink ref="A3" r:id="rId1" xr:uid="{ED0E926D-3BAD-4DCD-82B3-F5D96E85F4CA}"/>
    <hyperlink ref="A7:K7" r:id="rId2" location="ifrs_13_example_valuation_customer_base_customer_relationship_multi-period_excess_earnings_method" display="Valuation of a customer base and customer relationship using multi-period excess earnings method" xr:uid="{573707B8-5931-45B0-85A4-680A14D217DC}"/>
  </hyperlinks>
  <pageMargins left="0.7" right="0.7" top="0.75" bottom="0.75" header="0.3" footer="0.3"/>
  <pageSetup paperSize="9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IFRS 13 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IFRS 13 Example: valuation of a customer base and customer relationship using multi-period excess earnings method</dc:title>
  <dc:creator>MM</dc:creator>
  <cp:lastModifiedBy>Marek Muc</cp:lastModifiedBy>
  <dcterms:created xsi:type="dcterms:W3CDTF">2018-10-28T06:29:09Z</dcterms:created>
  <dcterms:modified xsi:type="dcterms:W3CDTF">2023-08-11T13:46:59Z</dcterms:modified>
</cp:coreProperties>
</file>