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Remake\pages\ifrs-16-sale-and-leaseback-transactions\excels\"/>
    </mc:Choice>
  </mc:AlternateContent>
  <xr:revisionPtr revIDLastSave="0" documentId="13_ncr:1_{56B7384C-C8D8-451A-A9C6-EB83DF1B7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RS 16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B39" i="1"/>
  <c r="A38" i="1"/>
  <c r="B24" i="1"/>
  <c r="B25" i="1"/>
  <c r="B26" i="1"/>
  <c r="B27" i="1"/>
  <c r="B28" i="1"/>
  <c r="B29" i="1"/>
  <c r="B30" i="1"/>
  <c r="B31" i="1"/>
  <c r="B32" i="1"/>
  <c r="B23" i="1"/>
  <c r="A23" i="1"/>
  <c r="B33" i="1" l="1"/>
  <c r="A40" i="1" s="1"/>
  <c r="B41" i="1" l="1"/>
  <c r="A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A23" authorId="0" shapeId="0" xr:uid="{3619A6B2-C137-4F3C-805A-D1D58E2DCA1F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This is the date to which the XNPV function discounts the cash flows.</t>
        </r>
      </text>
    </comment>
  </commentList>
</comments>
</file>

<file path=xl/sharedStrings.xml><?xml version="1.0" encoding="utf-8"?>
<sst xmlns="http://schemas.openxmlformats.org/spreadsheetml/2006/main" count="25" uniqueCount="25">
  <si>
    <t>This Excel file accompanies the following example available at IFRScommunity.com:</t>
  </si>
  <si>
    <t>© Marek Muc</t>
  </si>
  <si>
    <t>Assumptions</t>
  </si>
  <si>
    <t xml:space="preserve">At IFRScommunity.com, years are denoted as 20X1, 20X2, etc. However, for valid format date input in spreadsheet formulas, they are changed to 2001, 2002, etc. </t>
  </si>
  <si>
    <t>Rest assured, this example remains relevant and is not outdated, even though it begins in 2001.</t>
  </si>
  <si>
    <t>Transaction date</t>
  </si>
  <si>
    <t>Carrying amount of the building</t>
  </si>
  <si>
    <t>Incremental borrowing rate</t>
  </si>
  <si>
    <t>Lease term in years</t>
  </si>
  <si>
    <t>Annual lease payment</t>
  </si>
  <si>
    <t>Present value:</t>
  </si>
  <si>
    <t>Accounting entries</t>
  </si>
  <si>
    <t>CR</t>
  </si>
  <si>
    <t>DR</t>
  </si>
  <si>
    <t>Cash</t>
  </si>
  <si>
    <t>Transaction price &amp; the building's fair value</t>
  </si>
  <si>
    <t>Right-of-use asset</t>
  </si>
  <si>
    <t>Lease liability</t>
  </si>
  <si>
    <t>Gain on sale</t>
  </si>
  <si>
    <t>Lease payments</t>
  </si>
  <si>
    <t>Date</t>
  </si>
  <si>
    <t>Payment</t>
  </si>
  <si>
    <t>Building</t>
  </si>
  <si>
    <t>IFRS 16 example: Sale and leaseback on market terms</t>
  </si>
  <si>
    <t>Sale and leaseback on market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</si>
</sst>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;&quot;-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1" fillId="0" borderId="0" xfId="1" applyFill="1"/>
    <xf numFmtId="0" fontId="5" fillId="0" borderId="0" xfId="0" applyFont="1"/>
    <xf numFmtId="9" fontId="0" fillId="0" borderId="0" xfId="0" applyNumberFormat="1"/>
    <xf numFmtId="164" fontId="3" fillId="3" borderId="2" xfId="0" applyNumberFormat="1" applyFont="1" applyFill="1" applyBorder="1"/>
    <xf numFmtId="164" fontId="9" fillId="0" borderId="0" xfId="0" applyNumberFormat="1" applyFont="1"/>
    <xf numFmtId="14" fontId="0" fillId="3" borderId="5" xfId="0" applyNumberFormat="1" applyFill="1" applyBorder="1"/>
    <xf numFmtId="164" fontId="0" fillId="3" borderId="6" xfId="0" applyNumberFormat="1" applyFill="1" applyBorder="1"/>
    <xf numFmtId="14" fontId="0" fillId="0" borderId="5" xfId="0" applyNumberFormat="1" applyBorder="1"/>
    <xf numFmtId="164" fontId="0" fillId="0" borderId="3" xfId="0" applyNumberFormat="1" applyBorder="1"/>
    <xf numFmtId="164" fontId="0" fillId="3" borderId="3" xfId="0" applyNumberFormat="1" applyFill="1" applyBorder="1"/>
    <xf numFmtId="14" fontId="3" fillId="3" borderId="7" xfId="0" applyNumberFormat="1" applyFont="1" applyFill="1" applyBorder="1"/>
    <xf numFmtId="0" fontId="8" fillId="2" borderId="4" xfId="0" applyFont="1" applyFill="1" applyBorder="1"/>
    <xf numFmtId="14" fontId="0" fillId="3" borderId="15" xfId="0" applyNumberFormat="1" applyFill="1" applyBorder="1"/>
    <xf numFmtId="164" fontId="0" fillId="0" borderId="17" xfId="0" applyNumberFormat="1" applyBorder="1"/>
    <xf numFmtId="164" fontId="0" fillId="3" borderId="17" xfId="0" applyNumberFormat="1" applyFill="1" applyBorder="1"/>
    <xf numFmtId="9" fontId="0" fillId="3" borderId="17" xfId="0" applyNumberFormat="1" applyFill="1" applyBorder="1"/>
    <xf numFmtId="0" fontId="0" fillId="0" borderId="19" xfId="0" applyBorder="1"/>
    <xf numFmtId="164" fontId="0" fillId="3" borderId="23" xfId="0" applyNumberFormat="1" applyFill="1" applyBorder="1"/>
    <xf numFmtId="164" fontId="0" fillId="0" borderId="23" xfId="0" applyNumberFormat="1" applyBorder="1"/>
    <xf numFmtId="164" fontId="0" fillId="3" borderId="28" xfId="0" applyNumberFormat="1" applyFill="1" applyBorder="1"/>
    <xf numFmtId="164" fontId="0" fillId="0" borderId="28" xfId="0" applyNumberFormat="1" applyBorder="1"/>
    <xf numFmtId="164" fontId="0" fillId="3" borderId="30" xfId="0" applyNumberFormat="1" applyFill="1" applyBorder="1"/>
    <xf numFmtId="164" fontId="0" fillId="3" borderId="31" xfId="0" applyNumberFormat="1" applyFill="1" applyBorder="1"/>
    <xf numFmtId="0" fontId="4" fillId="2" borderId="2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/>
    <xf numFmtId="0" fontId="8" fillId="2" borderId="28" xfId="0" applyFont="1" applyFill="1" applyBorder="1"/>
    <xf numFmtId="0" fontId="0" fillId="3" borderId="31" xfId="0" applyFill="1" applyBorder="1"/>
    <xf numFmtId="0" fontId="0" fillId="3" borderId="32" xfId="0" applyFill="1" applyBorder="1"/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23" xfId="0" applyFill="1" applyBorder="1"/>
    <xf numFmtId="0" fontId="0" fillId="3" borderId="29" xfId="0" applyFill="1" applyBorder="1"/>
    <xf numFmtId="0" fontId="0" fillId="0" borderId="23" xfId="0" applyBorder="1"/>
    <xf numFmtId="0" fontId="0" fillId="0" borderId="29" xfId="0" applyBorder="1"/>
    <xf numFmtId="164" fontId="0" fillId="0" borderId="23" xfId="0" applyNumberFormat="1" applyBorder="1"/>
    <xf numFmtId="164" fontId="0" fillId="0" borderId="29" xfId="0" applyNumberFormat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8" xfId="0" applyFill="1" applyBorder="1"/>
    <xf numFmtId="0" fontId="0" fillId="3" borderId="9" xfId="0" applyFill="1" applyBorder="1"/>
    <xf numFmtId="0" fontId="0" fillId="3" borderId="16" xfId="0" applyFill="1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3" borderId="10" xfId="0" applyFill="1" applyBorder="1"/>
    <xf numFmtId="0" fontId="0" fillId="3" borderId="11" xfId="0" applyFill="1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rscommunity.com/knowledge-base/ifrs-16-sale-and-leaseback-transactions/" TargetMode="External"/><Relationship Id="rId1" Type="http://schemas.openxmlformats.org/officeDocument/2006/relationships/hyperlink" Target="https://marekmuc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showGridLines="0" tabSelected="1" workbookViewId="0">
      <selection sqref="A1:G1"/>
    </sheetView>
  </sheetViews>
  <sheetFormatPr defaultColWidth="14.140625" defaultRowHeight="15" x14ac:dyDescent="0.25"/>
  <sheetData>
    <row r="1" spans="1:7" ht="45" customHeight="1" x14ac:dyDescent="0.25">
      <c r="A1" s="34" t="s">
        <v>23</v>
      </c>
      <c r="B1" s="35"/>
      <c r="C1" s="35"/>
      <c r="D1" s="35"/>
      <c r="E1" s="35"/>
      <c r="F1" s="35"/>
      <c r="G1" s="35"/>
    </row>
    <row r="3" spans="1:7" x14ac:dyDescent="0.25">
      <c r="A3" s="2" t="s">
        <v>1</v>
      </c>
    </row>
    <row r="5" spans="1:7" x14ac:dyDescent="0.25">
      <c r="A5" t="s">
        <v>0</v>
      </c>
    </row>
    <row r="7" spans="1:7" x14ac:dyDescent="0.25">
      <c r="A7" s="59" t="s">
        <v>24</v>
      </c>
      <c r="B7" s="59"/>
      <c r="C7" s="59"/>
      <c r="D7" s="59"/>
      <c r="E7" s="59"/>
      <c r="F7" s="59"/>
      <c r="G7" s="59"/>
    </row>
    <row r="9" spans="1:7" x14ac:dyDescent="0.25">
      <c r="A9" s="3" t="s">
        <v>3</v>
      </c>
    </row>
    <row r="10" spans="1:7" x14ac:dyDescent="0.25">
      <c r="A10" s="3" t="s">
        <v>4</v>
      </c>
    </row>
    <row r="11" spans="1:7" ht="15.75" thickBot="1" x14ac:dyDescent="0.3"/>
    <row r="12" spans="1:7" ht="16.5" thickBot="1" x14ac:dyDescent="0.3">
      <c r="A12" s="42" t="s">
        <v>2</v>
      </c>
      <c r="B12" s="43"/>
      <c r="C12" s="43"/>
      <c r="D12" s="44"/>
    </row>
    <row r="13" spans="1:7" x14ac:dyDescent="0.25">
      <c r="A13" s="14">
        <v>36892</v>
      </c>
      <c r="B13" s="47" t="s">
        <v>5</v>
      </c>
      <c r="C13" s="48"/>
      <c r="D13" s="49"/>
    </row>
    <row r="14" spans="1:7" x14ac:dyDescent="0.25">
      <c r="A14" s="15">
        <v>4000000</v>
      </c>
      <c r="B14" s="50" t="s">
        <v>6</v>
      </c>
      <c r="C14" s="51"/>
      <c r="D14" s="52"/>
    </row>
    <row r="15" spans="1:7" x14ac:dyDescent="0.25">
      <c r="A15" s="16">
        <v>10000000</v>
      </c>
      <c r="B15" s="53" t="s">
        <v>15</v>
      </c>
      <c r="C15" s="54"/>
      <c r="D15" s="55"/>
      <c r="F15" s="4"/>
    </row>
    <row r="16" spans="1:7" x14ac:dyDescent="0.25">
      <c r="A16" s="15">
        <v>280000</v>
      </c>
      <c r="B16" s="50" t="s">
        <v>9</v>
      </c>
      <c r="C16" s="51"/>
      <c r="D16" s="52"/>
    </row>
    <row r="17" spans="1:4" x14ac:dyDescent="0.25">
      <c r="A17" s="17">
        <v>0.04</v>
      </c>
      <c r="B17" s="53" t="s">
        <v>7</v>
      </c>
      <c r="C17" s="54"/>
      <c r="D17" s="55"/>
    </row>
    <row r="18" spans="1:4" ht="15.75" thickBot="1" x14ac:dyDescent="0.3">
      <c r="A18" s="18">
        <v>10</v>
      </c>
      <c r="B18" s="56" t="s">
        <v>8</v>
      </c>
      <c r="C18" s="57"/>
      <c r="D18" s="58"/>
    </row>
    <row r="21" spans="1:4" ht="16.5" thickBot="1" x14ac:dyDescent="0.3">
      <c r="A21" s="45" t="s">
        <v>19</v>
      </c>
      <c r="B21" s="46"/>
    </row>
    <row r="22" spans="1:4" ht="15.75" thickBot="1" x14ac:dyDescent="0.3">
      <c r="A22" s="13" t="s">
        <v>20</v>
      </c>
      <c r="B22" s="13" t="s">
        <v>21</v>
      </c>
    </row>
    <row r="23" spans="1:4" x14ac:dyDescent="0.25">
      <c r="A23" s="7">
        <f>A13</f>
        <v>36892</v>
      </c>
      <c r="B23" s="8">
        <f t="shared" ref="B23:B32" si="0">$A$16</f>
        <v>280000</v>
      </c>
    </row>
    <row r="24" spans="1:4" x14ac:dyDescent="0.25">
      <c r="A24" s="9">
        <v>37257</v>
      </c>
      <c r="B24" s="10">
        <f t="shared" si="0"/>
        <v>280000</v>
      </c>
    </row>
    <row r="25" spans="1:4" x14ac:dyDescent="0.25">
      <c r="A25" s="7">
        <v>37622</v>
      </c>
      <c r="B25" s="11">
        <f t="shared" si="0"/>
        <v>280000</v>
      </c>
    </row>
    <row r="26" spans="1:4" x14ac:dyDescent="0.25">
      <c r="A26" s="9">
        <v>37987</v>
      </c>
      <c r="B26" s="10">
        <f t="shared" si="0"/>
        <v>280000</v>
      </c>
    </row>
    <row r="27" spans="1:4" x14ac:dyDescent="0.25">
      <c r="A27" s="7">
        <v>38353</v>
      </c>
      <c r="B27" s="11">
        <f t="shared" si="0"/>
        <v>280000</v>
      </c>
    </row>
    <row r="28" spans="1:4" x14ac:dyDescent="0.25">
      <c r="A28" s="9">
        <v>38718</v>
      </c>
      <c r="B28" s="10">
        <f t="shared" si="0"/>
        <v>280000</v>
      </c>
    </row>
    <row r="29" spans="1:4" x14ac:dyDescent="0.25">
      <c r="A29" s="7">
        <v>39083</v>
      </c>
      <c r="B29" s="11">
        <f t="shared" si="0"/>
        <v>280000</v>
      </c>
    </row>
    <row r="30" spans="1:4" x14ac:dyDescent="0.25">
      <c r="A30" s="9">
        <v>39448</v>
      </c>
      <c r="B30" s="10">
        <f t="shared" si="0"/>
        <v>280000</v>
      </c>
    </row>
    <row r="31" spans="1:4" x14ac:dyDescent="0.25">
      <c r="A31" s="7">
        <v>39814</v>
      </c>
      <c r="B31" s="11">
        <f t="shared" si="0"/>
        <v>280000</v>
      </c>
    </row>
    <row r="32" spans="1:4" x14ac:dyDescent="0.25">
      <c r="A32" s="9">
        <v>40179</v>
      </c>
      <c r="B32" s="10">
        <f t="shared" si="0"/>
        <v>280000</v>
      </c>
    </row>
    <row r="33" spans="1:5" ht="15.75" thickBot="1" x14ac:dyDescent="0.3">
      <c r="A33" s="12" t="s">
        <v>10</v>
      </c>
      <c r="B33" s="5">
        <f>XNPV(A17,B23:B32,A23:A32)</f>
        <v>2361709.5290236855</v>
      </c>
    </row>
    <row r="35" spans="1:5" ht="15.75" thickBot="1" x14ac:dyDescent="0.3"/>
    <row r="36" spans="1:5" ht="15.75" customHeight="1" x14ac:dyDescent="0.25">
      <c r="A36" s="31" t="s">
        <v>11</v>
      </c>
      <c r="B36" s="32"/>
      <c r="C36" s="32"/>
      <c r="D36" s="33"/>
    </row>
    <row r="37" spans="1:5" ht="15.75" customHeight="1" x14ac:dyDescent="0.25">
      <c r="A37" s="28" t="s">
        <v>13</v>
      </c>
      <c r="B37" s="27" t="s">
        <v>12</v>
      </c>
      <c r="C37" s="25"/>
      <c r="D37" s="26"/>
    </row>
    <row r="38" spans="1:5" x14ac:dyDescent="0.25">
      <c r="A38" s="21">
        <f>A15</f>
        <v>10000000</v>
      </c>
      <c r="B38" s="19"/>
      <c r="C38" s="36" t="s">
        <v>14</v>
      </c>
      <c r="D38" s="37"/>
    </row>
    <row r="39" spans="1:5" x14ac:dyDescent="0.25">
      <c r="A39" s="22"/>
      <c r="B39" s="20">
        <f>A14</f>
        <v>4000000</v>
      </c>
      <c r="C39" s="38" t="s">
        <v>22</v>
      </c>
      <c r="D39" s="39"/>
    </row>
    <row r="40" spans="1:5" x14ac:dyDescent="0.25">
      <c r="A40" s="21">
        <f>B33/A15*A14</f>
        <v>944683.81160947424</v>
      </c>
      <c r="B40" s="19"/>
      <c r="C40" s="36" t="s">
        <v>16</v>
      </c>
      <c r="D40" s="37"/>
    </row>
    <row r="41" spans="1:5" x14ac:dyDescent="0.25">
      <c r="A41" s="22"/>
      <c r="B41" s="20">
        <f>B33</f>
        <v>2361709.5290236855</v>
      </c>
      <c r="C41" s="40" t="s">
        <v>17</v>
      </c>
      <c r="D41" s="41"/>
    </row>
    <row r="42" spans="1:5" ht="15.75" thickBot="1" x14ac:dyDescent="0.3">
      <c r="A42" s="23"/>
      <c r="B42" s="24">
        <f>(A15-A14)*((A15-B33)/A15)</f>
        <v>4582974.2825857885</v>
      </c>
      <c r="C42" s="29" t="s">
        <v>18</v>
      </c>
      <c r="D42" s="30"/>
      <c r="E42" s="1"/>
    </row>
    <row r="43" spans="1:5" x14ac:dyDescent="0.25">
      <c r="A43" s="6">
        <f>SUM(A38:A42)-SUM(B38:B42)</f>
        <v>0</v>
      </c>
    </row>
    <row r="47" spans="1:5" x14ac:dyDescent="0.25">
      <c r="A47" s="1"/>
    </row>
    <row r="48" spans="1:5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</sheetData>
  <mergeCells count="16">
    <mergeCell ref="C42:D42"/>
    <mergeCell ref="A36:D36"/>
    <mergeCell ref="A1:G1"/>
    <mergeCell ref="C38:D38"/>
    <mergeCell ref="C39:D39"/>
    <mergeCell ref="C40:D40"/>
    <mergeCell ref="C41:D41"/>
    <mergeCell ref="A12:D12"/>
    <mergeCell ref="A21:B21"/>
    <mergeCell ref="B13:D13"/>
    <mergeCell ref="B14:D14"/>
    <mergeCell ref="B15:D15"/>
    <mergeCell ref="B16:D16"/>
    <mergeCell ref="B17:D17"/>
    <mergeCell ref="B18:D18"/>
    <mergeCell ref="A7:G7"/>
  </mergeCells>
  <hyperlinks>
    <hyperlink ref="A3" r:id="rId1" xr:uid="{A701DD06-BCDA-437A-A561-56F38244DDF8}"/>
    <hyperlink ref="A7:G7" r:id="rId2" location="example-sale-and-leaseback-on-market-terms" display="Sale and leaseback on market terms" xr:uid="{212B71E0-54AB-45AC-A562-E67C9CBB5B98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 16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16 example: Sale and leaseback on market terms</dc:title>
  <dc:creator>MM</dc:creator>
  <cp:lastModifiedBy>Marek Muc</cp:lastModifiedBy>
  <dcterms:created xsi:type="dcterms:W3CDTF">2018-10-27T12:00:10Z</dcterms:created>
  <dcterms:modified xsi:type="dcterms:W3CDTF">2023-10-11T11:37:54Z</dcterms:modified>
</cp:coreProperties>
</file>